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18" i="1"/>
  <c r="C17"/>
  <c r="E17" s="1"/>
  <c r="C18" s="1"/>
  <c r="E18" s="1"/>
  <c r="D12"/>
  <c r="D9"/>
  <c r="E7"/>
  <c r="E9" l="1"/>
  <c r="E12" s="1"/>
  <c r="E14" s="1"/>
</calcChain>
</file>

<file path=xl/sharedStrings.xml><?xml version="1.0" encoding="utf-8"?>
<sst xmlns="http://schemas.openxmlformats.org/spreadsheetml/2006/main" count="79" uniqueCount="61">
  <si>
    <t>Diario</t>
  </si>
  <si>
    <t>Mensual</t>
  </si>
  <si>
    <t>Anual</t>
  </si>
  <si>
    <t>Consumo Actual ( En KW)</t>
  </si>
  <si>
    <t>Consumo Anual</t>
  </si>
  <si>
    <t>KW/H</t>
  </si>
  <si>
    <t>Consumo</t>
  </si>
  <si>
    <t>Sustitución</t>
  </si>
  <si>
    <t>Ley 27.181 (2017) 8%</t>
  </si>
  <si>
    <t>50 % del Consumo</t>
  </si>
  <si>
    <t>100 % del Consumo</t>
  </si>
  <si>
    <t>Ley 27.181 (2025) 20%</t>
  </si>
  <si>
    <t>Cuanto quiero sustituir (Anual)</t>
  </si>
  <si>
    <t>Provincia</t>
  </si>
  <si>
    <t>CABA y GBA</t>
  </si>
  <si>
    <t>Buenos Aires Norte</t>
  </si>
  <si>
    <t>Buenos Aires Sur</t>
  </si>
  <si>
    <t>Catamarca</t>
  </si>
  <si>
    <t>Chaco</t>
  </si>
  <si>
    <t>Chubut</t>
  </si>
  <si>
    <t>Córdoba</t>
  </si>
  <si>
    <t>Corrientes</t>
  </si>
  <si>
    <t>Entre Rios</t>
  </si>
  <si>
    <t>Formosa</t>
  </si>
  <si>
    <t>Jujuy</t>
  </si>
  <si>
    <t>La Pampa</t>
  </si>
  <si>
    <t>La Rioja</t>
  </si>
  <si>
    <t>Mendoza</t>
  </si>
  <si>
    <t>Misiones</t>
  </si>
  <si>
    <t>Neuquen</t>
  </si>
  <si>
    <t>Rio Negro</t>
  </si>
  <si>
    <t>Salta</t>
  </si>
  <si>
    <t>San Juan</t>
  </si>
  <si>
    <t>San Luis</t>
  </si>
  <si>
    <t>Santa Cruz</t>
  </si>
  <si>
    <t>Santa Fe</t>
  </si>
  <si>
    <t>Santiago del Estero</t>
  </si>
  <si>
    <t>Tiera del Fuego</t>
  </si>
  <si>
    <t>Tucuman</t>
  </si>
  <si>
    <t>Rend A/kw</t>
  </si>
  <si>
    <t>KWp</t>
  </si>
  <si>
    <t>Potencia A Instalar</t>
  </si>
  <si>
    <t>Equipamiento Necesario</t>
  </si>
  <si>
    <t>Potencia</t>
  </si>
  <si>
    <t>Rend KWp - Anual</t>
  </si>
  <si>
    <t>Potencia Comercial a Instalar</t>
  </si>
  <si>
    <t>Kwp</t>
  </si>
  <si>
    <t>BASE DE DATOS del cálculo</t>
  </si>
  <si>
    <t>Inversor</t>
  </si>
  <si>
    <t>Paneles Solares</t>
  </si>
  <si>
    <t>Modelo</t>
  </si>
  <si>
    <t>Cantidad</t>
  </si>
  <si>
    <t>Potencia Total</t>
  </si>
  <si>
    <t>Inversores</t>
  </si>
  <si>
    <t>Potecnia</t>
  </si>
  <si>
    <t>ABB - TRIO 2.5</t>
  </si>
  <si>
    <t>potencia real</t>
  </si>
  <si>
    <t>ABB - TRIO 5.2</t>
  </si>
  <si>
    <t>ABB-TRIO 10.2</t>
  </si>
  <si>
    <t>.</t>
  </si>
  <si>
    <t>60 CELDAS 255 w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</si>
</sst>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9" fontId="0" fillId="0" borderId="1" xfId="1" applyFont="1" applyBorder="1"/>
    <xf numFmtId="2" fontId="0" fillId="0" borderId="1" xfId="0" applyNumberFormat="1" applyBorder="1"/>
    <xf numFmtId="0" fontId="2" fillId="0" borderId="0" xfId="0" applyFont="1"/>
    <xf numFmtId="0" fontId="0" fillId="0" borderId="8" xfId="0" applyBorder="1"/>
    <xf numFmtId="0" fontId="0" fillId="0" borderId="9" xfId="0" applyBorder="1"/>
    <xf numFmtId="0" fontId="2" fillId="0" borderId="1" xfId="0" applyFont="1" applyBorder="1"/>
    <xf numFmtId="0" fontId="0" fillId="0" borderId="10" xfId="0" applyBorder="1"/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3" fillId="0" borderId="0" xfId="0" applyFont="1"/>
    <xf numFmtId="0" fontId="4" fillId="2" borderId="10" xfId="0" applyFont="1" applyFill="1" applyBorder="1" applyAlignment="1">
      <alignment horizontal="center"/>
    </xf>
    <xf numFmtId="0" fontId="3" fillId="0" borderId="5" xfId="0" applyFont="1" applyBorder="1"/>
    <xf numFmtId="0" fontId="3" fillId="0" borderId="2" xfId="0" applyFont="1" applyBorder="1"/>
    <xf numFmtId="9" fontId="3" fillId="0" borderId="5" xfId="0" applyNumberFormat="1" applyFont="1" applyBorder="1"/>
    <xf numFmtId="0" fontId="4" fillId="2" borderId="10" xfId="0" applyFont="1" applyFill="1" applyBorder="1"/>
    <xf numFmtId="0" fontId="3" fillId="0" borderId="6" xfId="0" applyFont="1" applyBorder="1"/>
    <xf numFmtId="0" fontId="3" fillId="0" borderId="3" xfId="0" applyFont="1" applyBorder="1"/>
    <xf numFmtId="9" fontId="3" fillId="0" borderId="6" xfId="0" applyNumberFormat="1" applyFont="1" applyBorder="1"/>
    <xf numFmtId="0" fontId="3" fillId="0" borderId="10" xfId="0" applyFont="1" applyBorder="1"/>
    <xf numFmtId="0" fontId="3" fillId="0" borderId="7" xfId="0" applyFont="1" applyBorder="1"/>
    <xf numFmtId="0" fontId="3" fillId="0" borderId="4" xfId="0" applyFont="1" applyBorder="1"/>
    <xf numFmtId="9" fontId="3" fillId="0" borderId="7" xfId="0" applyNumberFormat="1" applyFont="1" applyBorder="1"/>
    <xf numFmtId="0" fontId="0" fillId="3" borderId="1" xfId="0" applyFill="1" applyBorder="1"/>
    <xf numFmtId="9" fontId="0" fillId="3" borderId="1" xfId="1" applyFont="1" applyFill="1" applyBorder="1"/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U35"/>
  <sheetViews>
    <sheetView tabSelected="1" workbookViewId="0">
      <selection activeCell="B11" sqref="B11"/>
    </sheetView>
  </sheetViews>
  <sheetFormatPr baseColWidth="10" defaultRowHeight="15"/>
  <cols>
    <col min="2" max="2" width="28.7109375" bestFit="1" customWidth="1"/>
    <col min="3" max="3" width="20" bestFit="1" customWidth="1"/>
    <col min="4" max="4" width="17" bestFit="1" customWidth="1"/>
    <col min="5" max="5" width="14.85546875" bestFit="1" customWidth="1"/>
    <col min="10" max="10" width="20" bestFit="1" customWidth="1"/>
    <col min="12" max="12" width="18.28515625" bestFit="1" customWidth="1"/>
    <col min="15" max="15" width="8.7109375" bestFit="1" customWidth="1"/>
    <col min="16" max="16" width="13.42578125" bestFit="1" customWidth="1"/>
    <col min="17" max="17" width="12.5703125" bestFit="1" customWidth="1"/>
    <col min="19" max="19" width="8.7109375" bestFit="1" customWidth="1"/>
    <col min="20" max="20" width="15.42578125" bestFit="1" customWidth="1"/>
    <col min="21" max="21" width="12.5703125" bestFit="1" customWidth="1"/>
  </cols>
  <sheetData>
    <row r="3" spans="2:21">
      <c r="I3" s="10" t="s">
        <v>47</v>
      </c>
      <c r="J3" s="10"/>
      <c r="K3" s="10"/>
      <c r="L3" s="10"/>
      <c r="M3" s="10"/>
    </row>
    <row r="4" spans="2:21">
      <c r="I4" s="10"/>
      <c r="J4" s="10"/>
      <c r="K4" s="10"/>
      <c r="L4" s="10"/>
      <c r="M4" s="10"/>
    </row>
    <row r="5" spans="2:21" ht="15.75" thickBot="1"/>
    <row r="6" spans="2:21" ht="15.75" thickBot="1">
      <c r="D6" t="s">
        <v>6</v>
      </c>
      <c r="E6" t="s">
        <v>4</v>
      </c>
      <c r="I6" s="11" t="s">
        <v>6</v>
      </c>
      <c r="J6" s="12" t="s">
        <v>7</v>
      </c>
      <c r="K6" s="13"/>
      <c r="L6" s="11" t="s">
        <v>13</v>
      </c>
      <c r="M6" s="11" t="s">
        <v>39</v>
      </c>
      <c r="N6" s="14"/>
      <c r="O6" s="15" t="s">
        <v>53</v>
      </c>
      <c r="P6" s="15"/>
      <c r="Q6" s="15"/>
      <c r="R6" s="14"/>
      <c r="S6" s="15" t="s">
        <v>53</v>
      </c>
      <c r="T6" s="15"/>
      <c r="U6" s="15"/>
    </row>
    <row r="7" spans="2:21" ht="15.75" thickBot="1">
      <c r="B7" s="5" t="s">
        <v>3</v>
      </c>
      <c r="C7" s="1" t="s">
        <v>1</v>
      </c>
      <c r="D7" s="27">
        <v>7200</v>
      </c>
      <c r="E7" s="1">
        <f>+IF(C7=I7,D7*365,IF(C7=I8,D7*12,IF(C7=I9,D7,FALSE)))</f>
        <v>86400</v>
      </c>
      <c r="F7" s="8" t="s">
        <v>5</v>
      </c>
      <c r="I7" s="16" t="s">
        <v>0</v>
      </c>
      <c r="J7" s="17" t="s">
        <v>8</v>
      </c>
      <c r="K7" s="18">
        <v>0.08</v>
      </c>
      <c r="L7" s="17" t="s">
        <v>14</v>
      </c>
      <c r="M7" s="17">
        <v>1530</v>
      </c>
      <c r="N7" s="14"/>
      <c r="O7" s="19" t="s">
        <v>54</v>
      </c>
      <c r="P7" s="19" t="s">
        <v>50</v>
      </c>
      <c r="Q7" s="19" t="s">
        <v>56</v>
      </c>
      <c r="R7" s="14"/>
      <c r="S7" s="19" t="s">
        <v>54</v>
      </c>
      <c r="T7" s="19" t="s">
        <v>50</v>
      </c>
      <c r="U7" s="19" t="s">
        <v>56</v>
      </c>
    </row>
    <row r="8" spans="2:21" ht="15.75" thickBot="1">
      <c r="I8" s="20" t="s">
        <v>1</v>
      </c>
      <c r="J8" s="21" t="s">
        <v>11</v>
      </c>
      <c r="K8" s="22">
        <v>0.2</v>
      </c>
      <c r="L8" s="21" t="s">
        <v>15</v>
      </c>
      <c r="M8" s="21">
        <v>1563</v>
      </c>
      <c r="N8" s="14"/>
      <c r="O8" s="23">
        <v>1</v>
      </c>
      <c r="P8" s="23" t="s">
        <v>55</v>
      </c>
      <c r="Q8" s="23">
        <v>2.5</v>
      </c>
      <c r="R8" s="14"/>
      <c r="S8" s="23">
        <v>255</v>
      </c>
      <c r="T8" s="23" t="s">
        <v>60</v>
      </c>
      <c r="U8" s="23">
        <v>0.255</v>
      </c>
    </row>
    <row r="9" spans="2:21" ht="15.75" thickBot="1">
      <c r="B9" s="5" t="s">
        <v>12</v>
      </c>
      <c r="C9" s="3" t="s">
        <v>8</v>
      </c>
      <c r="D9" s="28">
        <f>+VLOOKUP(C9,J7:K14,2,FALSE)</f>
        <v>0.08</v>
      </c>
      <c r="E9" s="1">
        <f>+E7*D9</f>
        <v>6912</v>
      </c>
      <c r="F9" s="8" t="s">
        <v>5</v>
      </c>
      <c r="I9" s="24" t="s">
        <v>2</v>
      </c>
      <c r="J9" s="21" t="s">
        <v>9</v>
      </c>
      <c r="K9" s="22">
        <v>0.5</v>
      </c>
      <c r="L9" s="21" t="s">
        <v>16</v>
      </c>
      <c r="M9" s="21">
        <v>1586</v>
      </c>
      <c r="N9" s="14"/>
      <c r="O9" s="23">
        <v>2</v>
      </c>
      <c r="P9" s="23" t="s">
        <v>55</v>
      </c>
      <c r="Q9" s="23">
        <v>2.5</v>
      </c>
      <c r="R9" s="14"/>
      <c r="S9" s="23"/>
      <c r="T9" s="23"/>
      <c r="U9" s="23"/>
    </row>
    <row r="10" spans="2:21" ht="15.75" thickBot="1">
      <c r="I10" s="14"/>
      <c r="J10" s="25" t="s">
        <v>10</v>
      </c>
      <c r="K10" s="26">
        <v>1</v>
      </c>
      <c r="L10" s="21" t="s">
        <v>17</v>
      </c>
      <c r="M10" s="21">
        <v>1707</v>
      </c>
      <c r="N10" s="14"/>
      <c r="O10" s="23">
        <v>3</v>
      </c>
      <c r="P10" s="23" t="s">
        <v>57</v>
      </c>
      <c r="Q10" s="23">
        <v>5.2</v>
      </c>
      <c r="R10" s="14"/>
      <c r="S10" s="23"/>
      <c r="T10" s="23"/>
      <c r="U10" s="23"/>
    </row>
    <row r="11" spans="2:21" ht="15.75" thickBot="1">
      <c r="C11" t="s">
        <v>13</v>
      </c>
      <c r="D11" s="2" t="s">
        <v>44</v>
      </c>
      <c r="E11" t="s">
        <v>43</v>
      </c>
      <c r="I11" s="14"/>
      <c r="J11" s="14"/>
      <c r="K11" s="14"/>
      <c r="L11" s="21" t="s">
        <v>18</v>
      </c>
      <c r="M11" s="21">
        <v>1552</v>
      </c>
      <c r="N11" s="14"/>
      <c r="O11" s="23">
        <v>4</v>
      </c>
      <c r="P11" s="23" t="s">
        <v>57</v>
      </c>
      <c r="Q11" s="23">
        <v>5.2</v>
      </c>
      <c r="R11" s="14"/>
      <c r="S11" s="23"/>
      <c r="T11" s="23"/>
      <c r="U11" s="23"/>
    </row>
    <row r="12" spans="2:21" ht="15.75" thickBot="1">
      <c r="B12" s="5" t="s">
        <v>41</v>
      </c>
      <c r="C12" s="1" t="s">
        <v>20</v>
      </c>
      <c r="D12" s="1">
        <f>+VLOOKUP(C12,L7:M31,2,FALSE)</f>
        <v>1649</v>
      </c>
      <c r="E12" s="4">
        <f>+E9/D12</f>
        <v>4.1916312916919347</v>
      </c>
      <c r="F12" s="5" t="s">
        <v>40</v>
      </c>
      <c r="I12" s="14"/>
      <c r="J12" s="14"/>
      <c r="K12" s="14"/>
      <c r="L12" s="21" t="s">
        <v>19</v>
      </c>
      <c r="M12" s="21">
        <v>1577.4</v>
      </c>
      <c r="N12" s="14"/>
      <c r="O12" s="23">
        <v>5</v>
      </c>
      <c r="P12" s="23" t="s">
        <v>57</v>
      </c>
      <c r="Q12" s="23">
        <v>5.2</v>
      </c>
      <c r="R12" s="14"/>
      <c r="S12" s="23"/>
      <c r="T12" s="23"/>
      <c r="U12" s="23"/>
    </row>
    <row r="13" spans="2:21" ht="15.75" thickBot="1">
      <c r="I13" s="14"/>
      <c r="J13" s="14"/>
      <c r="K13" s="14"/>
      <c r="L13" s="21" t="s">
        <v>20</v>
      </c>
      <c r="M13" s="21">
        <v>1649</v>
      </c>
      <c r="N13" s="14"/>
      <c r="O13" s="23">
        <v>6</v>
      </c>
      <c r="P13" s="23" t="s">
        <v>58</v>
      </c>
      <c r="Q13" s="23">
        <v>10.199999999999999</v>
      </c>
      <c r="R13" s="14"/>
      <c r="S13" s="23"/>
      <c r="T13" s="23"/>
      <c r="U13" s="23"/>
    </row>
    <row r="14" spans="2:21" ht="15.75" thickBot="1">
      <c r="B14" s="5" t="s">
        <v>42</v>
      </c>
      <c r="C14" s="6" t="s">
        <v>45</v>
      </c>
      <c r="D14" s="7"/>
      <c r="E14" s="4">
        <f>+ROUNDUP(E12,0)</f>
        <v>5</v>
      </c>
      <c r="F14" s="5" t="s">
        <v>46</v>
      </c>
      <c r="I14" s="14"/>
      <c r="J14" s="14"/>
      <c r="K14" s="14"/>
      <c r="L14" s="21" t="s">
        <v>21</v>
      </c>
      <c r="M14" s="21">
        <v>1550</v>
      </c>
      <c r="N14" s="14"/>
      <c r="O14" s="23">
        <v>7</v>
      </c>
      <c r="P14" s="23" t="s">
        <v>58</v>
      </c>
      <c r="Q14" s="23">
        <v>10.199999999999999</v>
      </c>
      <c r="R14" s="14"/>
      <c r="S14" s="23"/>
      <c r="T14" s="23"/>
      <c r="U14" s="23"/>
    </row>
    <row r="15" spans="2:21">
      <c r="I15" s="14"/>
      <c r="J15" s="14"/>
      <c r="K15" s="14"/>
      <c r="L15" s="21" t="s">
        <v>22</v>
      </c>
      <c r="M15" s="21"/>
      <c r="N15" s="14"/>
      <c r="O15" s="23">
        <v>8</v>
      </c>
      <c r="P15" s="23" t="s">
        <v>58</v>
      </c>
      <c r="Q15" s="23">
        <v>10.199999999999999</v>
      </c>
      <c r="R15" s="14"/>
      <c r="S15" s="23"/>
      <c r="T15" s="23"/>
      <c r="U15" s="23"/>
    </row>
    <row r="16" spans="2:21">
      <c r="B16" s="9" t="s">
        <v>59</v>
      </c>
      <c r="C16" s="9" t="s">
        <v>50</v>
      </c>
      <c r="D16" s="9" t="s">
        <v>51</v>
      </c>
      <c r="E16" s="9" t="s">
        <v>52</v>
      </c>
      <c r="I16" s="14"/>
      <c r="J16" s="14"/>
      <c r="K16" s="14"/>
      <c r="L16" s="21" t="s">
        <v>23</v>
      </c>
      <c r="M16" s="21"/>
      <c r="N16" s="14"/>
      <c r="O16" s="23">
        <v>9</v>
      </c>
      <c r="P16" s="23" t="s">
        <v>58</v>
      </c>
      <c r="Q16" s="23">
        <v>10.199999999999999</v>
      </c>
      <c r="R16" s="14"/>
      <c r="S16" s="23"/>
      <c r="T16" s="23"/>
      <c r="U16" s="23"/>
    </row>
    <row r="17" spans="2:21">
      <c r="B17" s="9" t="s">
        <v>48</v>
      </c>
      <c r="C17" s="9" t="str">
        <f>+VLOOKUP(E14,O8:Q24,2,FALSE)</f>
        <v>ABB - TRIO 5.2</v>
      </c>
      <c r="D17" s="9">
        <v>1</v>
      </c>
      <c r="E17" s="9">
        <f>+D17*(VLOOKUP(C17,P8:Q24,2,FALSE))</f>
        <v>5.2</v>
      </c>
      <c r="I17" s="14"/>
      <c r="J17" s="14"/>
      <c r="K17" s="14"/>
      <c r="L17" s="21" t="s">
        <v>24</v>
      </c>
      <c r="M17" s="21"/>
      <c r="N17" s="14"/>
      <c r="O17" s="23">
        <v>10</v>
      </c>
      <c r="P17" s="23" t="s">
        <v>58</v>
      </c>
      <c r="Q17" s="23">
        <v>10.199999999999999</v>
      </c>
      <c r="R17" s="14"/>
      <c r="S17" s="23"/>
      <c r="T17" s="23"/>
      <c r="U17" s="23"/>
    </row>
    <row r="18" spans="2:21">
      <c r="B18" s="9" t="s">
        <v>49</v>
      </c>
      <c r="C18" s="9" t="str">
        <f>+IF(E17&gt;1,T8)</f>
        <v>60 CELDAS 255 w</v>
      </c>
      <c r="D18" s="9">
        <f>+IF(E14="","",ROUNDUP(E14/U8,0))</f>
        <v>20</v>
      </c>
      <c r="E18" s="9">
        <f>+D18*(VLOOKUP(C18,T8:U25,2,FALSE))</f>
        <v>5.0999999999999996</v>
      </c>
      <c r="I18" s="14"/>
      <c r="J18" s="14"/>
      <c r="K18" s="14"/>
      <c r="L18" s="21" t="s">
        <v>25</v>
      </c>
      <c r="M18" s="21"/>
      <c r="N18" s="14"/>
      <c r="O18" s="14"/>
      <c r="P18" s="14"/>
      <c r="Q18" s="14"/>
      <c r="R18" s="14"/>
      <c r="S18" s="23"/>
      <c r="T18" s="23"/>
      <c r="U18" s="23"/>
    </row>
    <row r="19" spans="2:21">
      <c r="I19" s="14"/>
      <c r="J19" s="14"/>
      <c r="K19" s="14"/>
      <c r="L19" s="21" t="s">
        <v>26</v>
      </c>
      <c r="M19" s="21"/>
      <c r="N19" s="14"/>
      <c r="O19" s="14"/>
      <c r="P19" s="14"/>
      <c r="Q19" s="14"/>
      <c r="R19" s="14"/>
      <c r="S19" s="23"/>
      <c r="T19" s="23"/>
      <c r="U19" s="23"/>
    </row>
    <row r="20" spans="2:21">
      <c r="I20" s="14"/>
      <c r="J20" s="14"/>
      <c r="K20" s="14"/>
      <c r="L20" s="21" t="s">
        <v>27</v>
      </c>
      <c r="M20" s="21"/>
      <c r="N20" s="14"/>
      <c r="O20" s="14"/>
      <c r="P20" s="14"/>
      <c r="Q20" s="14"/>
      <c r="R20" s="14"/>
      <c r="S20" s="23"/>
      <c r="T20" s="23"/>
      <c r="U20" s="23"/>
    </row>
    <row r="21" spans="2:21">
      <c r="I21" s="14"/>
      <c r="J21" s="14"/>
      <c r="K21" s="14"/>
      <c r="L21" s="21" t="s">
        <v>28</v>
      </c>
      <c r="M21" s="21"/>
      <c r="N21" s="14"/>
      <c r="O21" s="14"/>
      <c r="P21" s="14"/>
      <c r="Q21" s="14"/>
      <c r="R21" s="14"/>
      <c r="S21" s="23"/>
      <c r="T21" s="23"/>
      <c r="U21" s="23"/>
    </row>
    <row r="22" spans="2:21">
      <c r="I22" s="14"/>
      <c r="J22" s="14"/>
      <c r="K22" s="14"/>
      <c r="L22" s="21" t="s">
        <v>29</v>
      </c>
      <c r="M22" s="21"/>
      <c r="N22" s="14"/>
      <c r="O22" s="14"/>
      <c r="P22" s="14"/>
      <c r="Q22" s="14"/>
      <c r="R22" s="14"/>
      <c r="S22" s="14"/>
      <c r="T22" s="14"/>
      <c r="U22" s="14"/>
    </row>
    <row r="23" spans="2:21">
      <c r="I23" s="14"/>
      <c r="J23" s="14"/>
      <c r="K23" s="14"/>
      <c r="L23" s="21" t="s">
        <v>30</v>
      </c>
      <c r="M23" s="21"/>
      <c r="N23" s="14"/>
      <c r="O23" s="14"/>
      <c r="P23" s="14"/>
      <c r="Q23" s="14"/>
      <c r="R23" s="14"/>
      <c r="S23" s="14"/>
      <c r="T23" s="14"/>
      <c r="U23" s="14"/>
    </row>
    <row r="24" spans="2:21">
      <c r="I24" s="14"/>
      <c r="J24" s="14"/>
      <c r="K24" s="14"/>
      <c r="L24" s="21" t="s">
        <v>31</v>
      </c>
      <c r="M24" s="21"/>
      <c r="N24" s="14"/>
      <c r="O24" s="14"/>
      <c r="P24" s="14"/>
      <c r="Q24" s="14"/>
      <c r="R24" s="14"/>
      <c r="S24" s="14"/>
      <c r="T24" s="14"/>
      <c r="U24" s="14"/>
    </row>
    <row r="25" spans="2:21">
      <c r="I25" s="14"/>
      <c r="J25" s="14"/>
      <c r="K25" s="14"/>
      <c r="L25" s="21" t="s">
        <v>32</v>
      </c>
      <c r="M25" s="21"/>
      <c r="N25" s="14"/>
      <c r="O25" s="14"/>
      <c r="P25" s="14"/>
      <c r="Q25" s="14"/>
      <c r="R25" s="14"/>
      <c r="S25" s="14"/>
      <c r="T25" s="14"/>
      <c r="U25" s="14"/>
    </row>
    <row r="26" spans="2:21">
      <c r="I26" s="14"/>
      <c r="J26" s="14"/>
      <c r="K26" s="14"/>
      <c r="L26" s="21" t="s">
        <v>33</v>
      </c>
      <c r="M26" s="21"/>
      <c r="N26" s="14"/>
      <c r="O26" s="14"/>
      <c r="P26" s="14"/>
      <c r="Q26" s="14"/>
      <c r="R26" s="14"/>
      <c r="S26" s="14"/>
      <c r="T26" s="14"/>
      <c r="U26" s="14"/>
    </row>
    <row r="27" spans="2:21">
      <c r="I27" s="14"/>
      <c r="J27" s="14"/>
      <c r="K27" s="14"/>
      <c r="L27" s="21" t="s">
        <v>34</v>
      </c>
      <c r="M27" s="21"/>
      <c r="N27" s="14"/>
      <c r="O27" s="14"/>
      <c r="P27" s="14"/>
      <c r="Q27" s="14"/>
      <c r="R27" s="14"/>
      <c r="S27" s="14"/>
      <c r="T27" s="14"/>
      <c r="U27" s="14"/>
    </row>
    <row r="28" spans="2:21">
      <c r="I28" s="14"/>
      <c r="J28" s="14"/>
      <c r="K28" s="14"/>
      <c r="L28" s="21" t="s">
        <v>35</v>
      </c>
      <c r="M28" s="21"/>
      <c r="N28" s="14"/>
      <c r="O28" s="14"/>
      <c r="P28" s="14"/>
      <c r="Q28" s="14"/>
      <c r="R28" s="14"/>
      <c r="S28" s="14"/>
      <c r="T28" s="14"/>
      <c r="U28" s="14"/>
    </row>
    <row r="29" spans="2:21">
      <c r="I29" s="14"/>
      <c r="J29" s="14"/>
      <c r="K29" s="14"/>
      <c r="L29" s="21" t="s">
        <v>36</v>
      </c>
      <c r="M29" s="21"/>
      <c r="N29" s="14"/>
      <c r="O29" s="14"/>
      <c r="P29" s="14"/>
      <c r="Q29" s="14"/>
      <c r="R29" s="14"/>
      <c r="S29" s="14"/>
      <c r="T29" s="14"/>
      <c r="U29" s="14"/>
    </row>
    <row r="30" spans="2:21">
      <c r="I30" s="14"/>
      <c r="J30" s="14"/>
      <c r="K30" s="14"/>
      <c r="L30" s="21" t="s">
        <v>37</v>
      </c>
      <c r="M30" s="21"/>
      <c r="N30" s="14"/>
      <c r="O30" s="14"/>
      <c r="P30" s="14"/>
      <c r="Q30" s="14"/>
      <c r="R30" s="14"/>
      <c r="S30" s="14"/>
      <c r="T30" s="14"/>
      <c r="U30" s="14"/>
    </row>
    <row r="31" spans="2:21" ht="15.75" thickBot="1">
      <c r="I31" s="14"/>
      <c r="J31" s="14"/>
      <c r="K31" s="14"/>
      <c r="L31" s="25" t="s">
        <v>38</v>
      </c>
      <c r="M31" s="25"/>
      <c r="N31" s="14"/>
      <c r="O31" s="14"/>
      <c r="P31" s="14"/>
      <c r="Q31" s="14"/>
      <c r="R31" s="14"/>
      <c r="S31" s="14"/>
      <c r="T31" s="14"/>
      <c r="U31" s="14"/>
    </row>
    <row r="32" spans="2:21"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9:21"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9:21"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9:21"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</sheetData>
  <mergeCells count="4">
    <mergeCell ref="J6:K6"/>
    <mergeCell ref="I3:M4"/>
    <mergeCell ref="O6:Q6"/>
    <mergeCell ref="S6:U6"/>
  </mergeCells>
  <dataValidations count="3">
    <dataValidation type="list" allowBlank="1" showInputMessage="1" showErrorMessage="1" sqref="C12">
      <formula1>$L$7:$L$31</formula1>
    </dataValidation>
    <dataValidation type="list" allowBlank="1" showInputMessage="1" showErrorMessage="1" sqref="C7">
      <formula1>$I$7:$I$9</formula1>
    </dataValidation>
    <dataValidation type="list" allowBlank="1" showInputMessage="1" showErrorMessage="1" sqref="C9">
      <formula1>$J$7:$J$10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MICOZZI</dc:creator>
  <cp:lastModifiedBy>ALEJANDRO MICOZZI</cp:lastModifiedBy>
  <dcterms:created xsi:type="dcterms:W3CDTF">2017-05-04T14:32:18Z</dcterms:created>
  <dcterms:modified xsi:type="dcterms:W3CDTF">2017-06-23T02:08:47Z</dcterms:modified>
</cp:coreProperties>
</file>